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e986ca8ebaa11b6/Dokument/Dokument/InnerWheel/Distriktsstyrelsen IW/2026-2027/DÅM 2026-10-10/Handlingar till DÅM/"/>
    </mc:Choice>
  </mc:AlternateContent>
  <xr:revisionPtr revIDLastSave="0" documentId="8_{011A7137-83A0-46D3-882F-53570868FA0C}" xr6:coauthVersionLast="47" xr6:coauthVersionMax="47" xr10:uidLastSave="{00000000-0000-0000-0000-000000000000}"/>
  <bookViews>
    <workbookView xWindow="768" yWindow="0" windowWidth="18696" windowHeight="15072" xr2:uid="{00000000-000D-0000-FFFF-FFFF00000000}"/>
  </bookViews>
  <sheets>
    <sheet name="Budget medlemmar" sheetId="11" r:id="rId1"/>
  </sheets>
  <definedNames>
    <definedName name="Print_Area" localSheetId="0">'Budget medlemmar'!$A$1:$J$115</definedName>
    <definedName name="_xlnm.Print_Area" localSheetId="0">'Budget medlemmar'!$A$1:$J$115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1" l="1"/>
  <c r="D13" i="11"/>
  <c r="I34" i="11"/>
  <c r="G13" i="11"/>
  <c r="F13" i="11"/>
  <c r="C73" i="11"/>
  <c r="I37" i="11"/>
  <c r="C13" i="11"/>
  <c r="H48" i="11"/>
  <c r="I33" i="11"/>
  <c r="E13" i="11"/>
  <c r="G48" i="11"/>
  <c r="F38" i="11"/>
  <c r="E59" i="11"/>
  <c r="D48" i="11"/>
  <c r="E48" i="11"/>
  <c r="C59" i="11"/>
  <c r="C48" i="11"/>
  <c r="I41" i="11"/>
  <c r="I38" i="11"/>
  <c r="I17" i="11"/>
  <c r="I16" i="11"/>
  <c r="G59" i="11"/>
  <c r="I26" i="11"/>
  <c r="I32" i="11"/>
  <c r="I30" i="11"/>
  <c r="I47" i="11"/>
  <c r="I45" i="11"/>
  <c r="I46" i="11"/>
  <c r="I44" i="11"/>
  <c r="I43" i="11"/>
  <c r="I42" i="11"/>
  <c r="I39" i="11"/>
  <c r="I40" i="11"/>
  <c r="I36" i="11"/>
  <c r="I35" i="11"/>
  <c r="I29" i="11"/>
  <c r="I28" i="11"/>
  <c r="I27" i="11"/>
  <c r="I25" i="11"/>
  <c r="I24" i="11"/>
  <c r="I23" i="11"/>
  <c r="I22" i="11"/>
  <c r="I21" i="11"/>
  <c r="I19" i="11"/>
  <c r="C50" i="11" l="1"/>
  <c r="C52" i="11" s="1"/>
  <c r="D50" i="11"/>
  <c r="D52" i="11" s="1"/>
  <c r="E50" i="11"/>
  <c r="E52" i="11" s="1"/>
  <c r="F48" i="11"/>
  <c r="G50" i="11"/>
  <c r="G52" i="11" s="1"/>
  <c r="F50" i="11" l="1"/>
  <c r="F52" i="11" s="1"/>
  <c r="H50" i="11"/>
  <c r="H52" i="11" s="1"/>
  <c r="I18" i="11"/>
</calcChain>
</file>

<file path=xl/sharedStrings.xml><?xml version="1.0" encoding="utf-8"?>
<sst xmlns="http://schemas.openxmlformats.org/spreadsheetml/2006/main" count="184" uniqueCount="143">
  <si>
    <t>Budget</t>
  </si>
  <si>
    <t>Resultatposter</t>
  </si>
  <si>
    <t>Intäkter</t>
  </si>
  <si>
    <t>Kostnader</t>
  </si>
  <si>
    <t>Övriga kostnader</t>
  </si>
  <si>
    <t>Eget kapital</t>
  </si>
  <si>
    <t>Avgift SIWR kr hel resp halv</t>
  </si>
  <si>
    <t xml:space="preserve">Avgift IIW kr hel resp halv </t>
  </si>
  <si>
    <t>1)</t>
  </si>
  <si>
    <t>4)</t>
  </si>
  <si>
    <t>2)</t>
  </si>
  <si>
    <t>8)</t>
  </si>
  <si>
    <t>9)</t>
  </si>
  <si>
    <t>10)</t>
  </si>
  <si>
    <t>12)</t>
  </si>
  <si>
    <t>13)</t>
  </si>
  <si>
    <t>Medlemsavgift IIW</t>
  </si>
  <si>
    <t>Medlemsavgift SIWR</t>
  </si>
  <si>
    <t>7)</t>
  </si>
  <si>
    <t>50 / 25</t>
  </si>
  <si>
    <t>20 / 10</t>
  </si>
  <si>
    <t>16)</t>
  </si>
  <si>
    <t>Uppvaktning, representation</t>
  </si>
  <si>
    <t>6)</t>
  </si>
  <si>
    <t>11)</t>
  </si>
  <si>
    <t>IW-Nytt, tryckning</t>
  </si>
  <si>
    <t>IW-Nytt, distribution</t>
  </si>
  <si>
    <t>Matrikelkostnader</t>
  </si>
  <si>
    <t>Resultat före finansiella intäkter</t>
  </si>
  <si>
    <t xml:space="preserve">Convention </t>
  </si>
  <si>
    <t>Medlemsavgifter till IIW</t>
  </si>
  <si>
    <t>Porto</t>
  </si>
  <si>
    <t>Arkivkostnader</t>
  </si>
  <si>
    <t>Registeravgift SIWR</t>
  </si>
  <si>
    <t>Stadgar, instruktioner och handbok</t>
  </si>
  <si>
    <t>Informationmöte, subvention</t>
  </si>
  <si>
    <t>Bank och bankgiro, avgifter</t>
  </si>
  <si>
    <t>IW-redaktör och arkivarie, omkostnader</t>
  </si>
  <si>
    <t>IT-, Webmaster, matrikelredaktör, omkostnader</t>
  </si>
  <si>
    <t>Informationsmöte, lokalkostnad</t>
  </si>
  <si>
    <t>Summa intäkter</t>
  </si>
  <si>
    <t>Summa kostnader</t>
  </si>
  <si>
    <t>3)</t>
  </si>
  <si>
    <t>Registeravgift kr hel resp halv</t>
  </si>
  <si>
    <t>RP, vRP distriktsbesök m m</t>
  </si>
  <si>
    <t xml:space="preserve">Rådsmöte, lokalkostnad </t>
  </si>
  <si>
    <t>5)</t>
  </si>
  <si>
    <t>Rådsmöte, VU, adjungerade och gäster</t>
  </si>
  <si>
    <t>Avsatt till Convention</t>
  </si>
  <si>
    <t>Avsättningar</t>
  </si>
  <si>
    <t>Inköp varor, emblem etc</t>
  </si>
  <si>
    <t>Övriga intäkter, IW-märken</t>
  </si>
  <si>
    <t>14)</t>
  </si>
  <si>
    <t>17)</t>
  </si>
  <si>
    <t xml:space="preserve"> </t>
  </si>
  <si>
    <t>Kr</t>
  </si>
  <si>
    <t>Utfall
 helår</t>
  </si>
  <si>
    <t>Utfall 
helår</t>
  </si>
  <si>
    <t>Noter</t>
  </si>
  <si>
    <t>Kostnad 
per 
medlem</t>
  </si>
  <si>
    <t>Utfall 
halvår</t>
  </si>
  <si>
    <t>Avskrivningar</t>
  </si>
  <si>
    <t>Summa avsättningar</t>
  </si>
  <si>
    <t>Past RP, vRP resor utöver VU-, info- och rådsmöten</t>
  </si>
  <si>
    <t xml:space="preserve">Hemsida &amp; register, drift </t>
  </si>
  <si>
    <t>15)</t>
  </si>
  <si>
    <t>Registeravgift är 20 kr för helår, 10 kr för halvår. Oförändrad.</t>
  </si>
  <si>
    <t>18)</t>
  </si>
  <si>
    <t>19)</t>
  </si>
  <si>
    <t>Informationsmöte, VU, adjungerade och föredragshållare</t>
  </si>
  <si>
    <t>Reseutjämning</t>
  </si>
  <si>
    <t>Stadgar &amp; Matrikel kr</t>
  </si>
  <si>
    <t>IW-Nytt prenumerationer</t>
  </si>
  <si>
    <t>Trycksaker och medlemsbrev.</t>
  </si>
  <si>
    <t>Mellanlagring av arkivmaterial 500 kr.</t>
  </si>
  <si>
    <t>Trycksaker och informationsmateriel</t>
  </si>
  <si>
    <t>Avsättning Narkotikasökhundar</t>
  </si>
  <si>
    <t>Avsättning IW-doktorn</t>
  </si>
  <si>
    <t>Avsättning Internationellt hjälpprojekt</t>
  </si>
  <si>
    <t>Pundets värde sätts 1 juli varje år, justeras till närmaste hel eller halv krona.</t>
  </si>
  <si>
    <t>Matriklar &amp; Stadgar Instruktioner Handbok, intäkter</t>
  </si>
  <si>
    <t>Inköp Directory</t>
  </si>
  <si>
    <t>Kontorsmaterial</t>
  </si>
  <si>
    <t>Öresutjämning</t>
  </si>
  <si>
    <t>Beräknat resultat</t>
  </si>
  <si>
    <t>44 / 22</t>
  </si>
  <si>
    <t>Rskm/RP/vRP</t>
  </si>
  <si>
    <t>Betalda resp budgeterade antal medlemmar hel avgift</t>
  </si>
  <si>
    <t>Jubileumsgåvor klubbar till hjälpverksamhet samt avtackningar.</t>
  </si>
  <si>
    <t>Enligt IT-gruppens äskande för utveckling hemsidan / register samt utbildning av IT-gruppen SIWR.</t>
  </si>
  <si>
    <t>2023/2024</t>
  </si>
  <si>
    <t>Hemsida och register, utveckling &amp; utbildning</t>
  </si>
  <si>
    <t>Enligt önskemål från RÅM i Lund november 2022 önskades att det egna kapitalet skulle minskas.</t>
  </si>
  <si>
    <t xml:space="preserve">2 st Rådsmöten för SIWR:s VU, adjungerade och eventuella gäster. Deltagaravgift max 3 000 kr inkl moms. </t>
  </si>
  <si>
    <t>Intäktsräntor</t>
  </si>
  <si>
    <t>2024/2025</t>
  </si>
  <si>
    <t>RÅM: VU + 4 funktionärer. RM: VU + 4 funktionärer + inkommande vice RP.</t>
  </si>
  <si>
    <t>Här ingår även reseersättning för VU och funktionärer.</t>
  </si>
  <si>
    <t xml:space="preserve">Det allmänna prisläget har ökat betydligt och prognostiseras öka ytterligare. </t>
  </si>
  <si>
    <t>Eget kapital ingående värde 2022/2023</t>
  </si>
  <si>
    <t>Minusresultat 2022/2023</t>
  </si>
  <si>
    <t xml:space="preserve">                                </t>
  </si>
  <si>
    <t>2025/2026</t>
  </si>
  <si>
    <t>Prenumerationsavgift för IW-nytt är 80 kr för helår och 40 kr för halvår. Oförändrad sedan frg år.</t>
  </si>
  <si>
    <t>Enligt beslut på rådsårsmötet den 9-10 november 2024 skall subventionerna slopas.</t>
  </si>
  <si>
    <t>80 / 40</t>
  </si>
  <si>
    <t>Minusresultat 2023/2024</t>
  </si>
  <si>
    <t>Eget kapital utgående värde 2025/2026</t>
  </si>
  <si>
    <t>Resekostnader Infomöte VU</t>
  </si>
  <si>
    <t>IW 75 år</t>
  </si>
  <si>
    <t>Budgeterat minusresultat 2025/2026</t>
  </si>
  <si>
    <t>2026/2027</t>
  </si>
  <si>
    <t>Fotnoter till budgetförslag 2026/2027</t>
  </si>
  <si>
    <t xml:space="preserve">Ingela Engkvist,  Birgitta Sallmén och Monique Mellin </t>
  </si>
  <si>
    <t>Avgiften till IIW är höjd till 3,65 £ för helår, 1,8 £ för halvår.</t>
  </si>
  <si>
    <t xml:space="preserve">3,65 £ ≈ 47 kr när budgeten lades. </t>
  </si>
  <si>
    <t>Senast höjningen var för verksamhetsåret 2025/2026 från 50 kr till 80 kr.</t>
  </si>
  <si>
    <t xml:space="preserve">Avgift till SIWR är 80 kr för helår, 40 kr för halvår. </t>
  </si>
  <si>
    <t>Distributionskostnader  ligger i dagsläget på ca 18 000 kr per utskick samt uppräkning med 5 % plus årsavgift (6 200 kr) .</t>
  </si>
  <si>
    <t>Finns enbart i digital form på hemsidan</t>
  </si>
  <si>
    <t>Matrikeln är digital och ligger på vår hemsida</t>
  </si>
  <si>
    <t>Äskande är på 35 000 kr för 2026-2027</t>
  </si>
  <si>
    <t xml:space="preserve">Budgeten 2026/2027är beräknad på 2 800 medlemmar.  </t>
  </si>
  <si>
    <t>47 / 24</t>
  </si>
  <si>
    <t>10 kr/medlem avsätts, dvs totalt 27 890 kr från 2024/2025 och 3 år framåt. Hela kostnaden togs i bokslutet 2024/2025</t>
  </si>
  <si>
    <t>Övriga kostnader inklusive resekostnader i samband med fadderbesök "rädda kvar klubbar".</t>
  </si>
  <si>
    <t>Enligt erhållen offert för 2026-2027 för tryckning och grafisk formgivning av 4 nummer ligger på 160 000 kr för 3 000 ex.</t>
  </si>
  <si>
    <t>European Meeting hålls i sept 2026 i Turkiet. Budgeten är baserad på att nationalrepresentanten åker.</t>
  </si>
  <si>
    <t>Då lokalkostnaderna oftas inte specificeras vid offerterna för möten så ingår de i totaltkostnaderna.</t>
  </si>
  <si>
    <t xml:space="preserve">Informationsmötet 2026/2027: SIWR:s VU + funktionärer + ev gäster. Ingår även resekostnader </t>
  </si>
  <si>
    <t xml:space="preserve">D238 &amp; D239 arrangerar 2026/2027. </t>
  </si>
  <si>
    <t>47 / 23,50</t>
  </si>
  <si>
    <t>vilket medför att 2025/2026 och 2026/2027 blir kostnaden 0 kr.</t>
  </si>
  <si>
    <t>Convention hålls i Manilla på Filippinerna våren 2027. Kostnader som överstiger avsatta medel kommer att tas från sparade medel.</t>
  </si>
  <si>
    <t>Konto</t>
  </si>
  <si>
    <t>Budgetförslag för 2026/2027</t>
  </si>
  <si>
    <t>läggs på avskrivning  i 3 år dvs kostnadsförs med 19 404 kr/år i 3 år med början redan 2024/2025</t>
  </si>
  <si>
    <t xml:space="preserve">NR, RP Nordic- och European meeting </t>
  </si>
  <si>
    <t>IIW-president besök ink NR &amp; Redaktör samt Vänskapsmöte</t>
  </si>
  <si>
    <t xml:space="preserve">15) </t>
  </si>
  <si>
    <t>Totalt för tryckning och porto blir ca 86 kr/medlem (2 800 medlemmar).</t>
  </si>
  <si>
    <t>Uppdateringen av Umbarco (version av hemsidan) där den total kostnaden blev 58 213 kr vilket ses som en investering som</t>
  </si>
  <si>
    <t>Vänskapsmöte i Skövde 25-26 september 2026. Två representanter från rådet samt eventuellt besök av IIW-presidenten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</si>
</sst>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8"/>
      <name val="Arial"/>
      <family val="2"/>
    </font>
    <font>
      <b/>
      <sz val="20"/>
      <name val="Times New Roman"/>
      <family val="1"/>
    </font>
    <font>
      <sz val="20"/>
      <name val="Arial"/>
      <family val="2"/>
    </font>
    <font>
      <sz val="20"/>
      <name val="Times New Roman"/>
      <family val="1"/>
    </font>
    <font>
      <sz val="20"/>
      <name val="Calibri"/>
      <family val="2"/>
      <scheme val="minor"/>
    </font>
    <font>
      <i/>
      <sz val="20"/>
      <name val="Times New Roman"/>
      <family val="1"/>
    </font>
    <font>
      <sz val="20"/>
      <color rgb="FFC00000"/>
      <name val="Calibri"/>
      <family val="2"/>
      <scheme val="minor"/>
    </font>
    <font>
      <sz val="20"/>
      <color rgb="FFC00000"/>
      <name val="Arial"/>
      <family val="2"/>
    </font>
    <font>
      <i/>
      <sz val="20"/>
      <color rgb="FFFF0000"/>
      <name val="Times New Roman"/>
      <family val="1"/>
    </font>
    <font>
      <i/>
      <sz val="20"/>
      <color rgb="FFFF0000"/>
      <name val="Calibri"/>
      <family val="2"/>
      <scheme val="minor"/>
    </font>
    <font>
      <i/>
      <sz val="20"/>
      <name val="Calibri"/>
      <family val="2"/>
      <scheme val="minor"/>
    </font>
    <font>
      <i/>
      <sz val="20"/>
      <color rgb="FFC00000"/>
      <name val="Arial"/>
      <family val="2"/>
    </font>
    <font>
      <sz val="20"/>
      <color rgb="FFC00000"/>
      <name val="Times New Roman"/>
      <family val="1"/>
    </font>
    <font>
      <sz val="20"/>
      <color rgb="FFFF0000"/>
      <name val="Times New Roman"/>
      <family val="1"/>
    </font>
    <font>
      <sz val="20"/>
      <color rgb="FFFF0000"/>
      <name val="Calibri"/>
      <family val="2"/>
      <scheme val="minor"/>
    </font>
    <font>
      <sz val="20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Calibri"/>
      <family val="2"/>
      <scheme val="minor"/>
    </font>
    <font>
      <b/>
      <i/>
      <sz val="2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3" fontId="4" fillId="0" borderId="1" xfId="0" applyNumberFormat="1" applyFont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4" fillId="0" borderId="1" xfId="0" quotePrefix="1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right"/>
    </xf>
    <xf numFmtId="3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49" fontId="4" fillId="4" borderId="1" xfId="0" applyNumberFormat="1" applyFont="1" applyFill="1" applyBorder="1" applyAlignment="1">
      <alignment horizontal="right"/>
    </xf>
    <xf numFmtId="16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right"/>
    </xf>
    <xf numFmtId="0" fontId="19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2" fillId="0" borderId="1" xfId="0" quotePrefix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Rö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A4E2-62E0-483B-B867-0EA9CD6D2627}">
  <sheetPr>
    <pageSetUpPr fitToPage="1"/>
  </sheetPr>
  <dimension ref="A1:L115"/>
  <sheetViews>
    <sheetView tabSelected="1" topLeftCell="A88" zoomScale="71" zoomScaleNormal="69" zoomScaleSheetLayoutView="81" workbookViewId="0">
      <selection activeCell="G94" sqref="G94"/>
    </sheetView>
  </sheetViews>
  <sheetFormatPr defaultRowHeight="24.6" x14ac:dyDescent="0.4"/>
  <cols>
    <col min="1" max="1" width="14.44140625" style="60" customWidth="1"/>
    <col min="2" max="2" width="106.5546875" style="4" customWidth="1"/>
    <col min="3" max="3" width="20.109375" style="4" bestFit="1" customWidth="1"/>
    <col min="4" max="5" width="18.6640625" style="4" customWidth="1"/>
    <col min="6" max="6" width="19.44140625" style="4" bestFit="1" customWidth="1"/>
    <col min="7" max="8" width="18.5546875" style="4" customWidth="1"/>
    <col min="9" max="9" width="20.44140625" style="4" customWidth="1"/>
    <col min="10" max="10" width="11.109375" style="4" customWidth="1"/>
    <col min="11" max="16384" width="8.88671875" style="4"/>
  </cols>
  <sheetData>
    <row r="1" spans="1:10" ht="25.2" x14ac:dyDescent="0.4">
      <c r="A1" s="66" t="s">
        <v>135</v>
      </c>
      <c r="B1" s="67"/>
      <c r="C1" s="2" t="s">
        <v>90</v>
      </c>
      <c r="D1" s="61" t="s">
        <v>95</v>
      </c>
      <c r="E1" s="62"/>
      <c r="F1" s="63" t="s">
        <v>102</v>
      </c>
      <c r="G1" s="63"/>
      <c r="H1" s="63" t="s">
        <v>111</v>
      </c>
      <c r="I1" s="63"/>
      <c r="J1" s="3" t="s">
        <v>58</v>
      </c>
    </row>
    <row r="2" spans="1:10" ht="73.8" x14ac:dyDescent="0.4">
      <c r="A2" s="5" t="s">
        <v>101</v>
      </c>
      <c r="B2" s="6" t="s">
        <v>1</v>
      </c>
      <c r="C2" s="7" t="s">
        <v>56</v>
      </c>
      <c r="D2" s="8" t="s">
        <v>0</v>
      </c>
      <c r="E2" s="9" t="s">
        <v>57</v>
      </c>
      <c r="F2" s="8" t="s">
        <v>0</v>
      </c>
      <c r="G2" s="7" t="s">
        <v>60</v>
      </c>
      <c r="H2" s="8" t="s">
        <v>0</v>
      </c>
      <c r="I2" s="10" t="s">
        <v>59</v>
      </c>
      <c r="J2" s="11"/>
    </row>
    <row r="3" spans="1:10" x14ac:dyDescent="0.4">
      <c r="A3" s="5"/>
      <c r="B3" s="6" t="s">
        <v>55</v>
      </c>
      <c r="C3" s="12"/>
      <c r="D3" s="13"/>
      <c r="E3" s="12"/>
      <c r="F3" s="13"/>
      <c r="G3" s="12"/>
      <c r="H3" s="13"/>
      <c r="I3" s="12"/>
      <c r="J3" s="11"/>
    </row>
    <row r="4" spans="1:10" ht="25.2" x14ac:dyDescent="0.45">
      <c r="A4" s="5" t="s">
        <v>134</v>
      </c>
      <c r="B4" s="6" t="s">
        <v>2</v>
      </c>
      <c r="C4" s="14"/>
      <c r="D4" s="15"/>
      <c r="E4" s="14"/>
      <c r="F4" s="15"/>
      <c r="G4" s="14"/>
      <c r="H4" s="15"/>
      <c r="I4" s="14" t="s">
        <v>54</v>
      </c>
      <c r="J4" s="16"/>
    </row>
    <row r="5" spans="1:10" ht="25.2" x14ac:dyDescent="0.45">
      <c r="A5" s="17">
        <v>3005</v>
      </c>
      <c r="B5" s="18" t="s">
        <v>16</v>
      </c>
      <c r="C5" s="19">
        <v>144360</v>
      </c>
      <c r="D5" s="20">
        <v>162400</v>
      </c>
      <c r="E5" s="19">
        <v>135337</v>
      </c>
      <c r="F5" s="20">
        <v>134400</v>
      </c>
      <c r="G5" s="19">
        <v>138091</v>
      </c>
      <c r="H5" s="20">
        <v>131600</v>
      </c>
      <c r="I5" s="19">
        <v>47</v>
      </c>
      <c r="J5" s="16" t="s">
        <v>8</v>
      </c>
    </row>
    <row r="6" spans="1:10" ht="25.2" x14ac:dyDescent="0.45">
      <c r="A6" s="17">
        <v>3009</v>
      </c>
      <c r="B6" s="18" t="s">
        <v>33</v>
      </c>
      <c r="C6" s="19">
        <v>60150</v>
      </c>
      <c r="D6" s="20">
        <v>58000</v>
      </c>
      <c r="E6" s="19">
        <v>57724</v>
      </c>
      <c r="F6" s="20">
        <v>56000</v>
      </c>
      <c r="G6" s="19">
        <v>55530</v>
      </c>
      <c r="H6" s="20">
        <v>56000</v>
      </c>
      <c r="I6" s="19">
        <v>20</v>
      </c>
      <c r="J6" s="16" t="s">
        <v>10</v>
      </c>
    </row>
    <row r="7" spans="1:10" ht="25.2" x14ac:dyDescent="0.45">
      <c r="A7" s="17">
        <v>3010</v>
      </c>
      <c r="B7" s="18" t="s">
        <v>17</v>
      </c>
      <c r="C7" s="19">
        <v>150425</v>
      </c>
      <c r="D7" s="20">
        <v>145000</v>
      </c>
      <c r="E7" s="19">
        <v>144075</v>
      </c>
      <c r="F7" s="20">
        <v>224000</v>
      </c>
      <c r="G7" s="19">
        <v>214231</v>
      </c>
      <c r="H7" s="20">
        <v>224000</v>
      </c>
      <c r="I7" s="19">
        <v>80</v>
      </c>
      <c r="J7" s="16" t="s">
        <v>42</v>
      </c>
    </row>
    <row r="8" spans="1:10" ht="25.2" x14ac:dyDescent="0.45">
      <c r="A8" s="17">
        <v>3011</v>
      </c>
      <c r="B8" s="18" t="s">
        <v>80</v>
      </c>
      <c r="C8" s="19">
        <v>87480</v>
      </c>
      <c r="D8" s="20">
        <v>0</v>
      </c>
      <c r="E8" s="19">
        <v>0</v>
      </c>
      <c r="F8" s="20">
        <v>0</v>
      </c>
      <c r="G8" s="19">
        <v>0</v>
      </c>
      <c r="H8" s="20">
        <v>0</v>
      </c>
      <c r="I8" s="19"/>
      <c r="J8" s="16" t="s">
        <v>9</v>
      </c>
    </row>
    <row r="9" spans="1:10" ht="25.2" x14ac:dyDescent="0.45">
      <c r="A9" s="17">
        <v>3012</v>
      </c>
      <c r="B9" s="18" t="s">
        <v>51</v>
      </c>
      <c r="C9" s="19">
        <v>9023</v>
      </c>
      <c r="D9" s="20">
        <v>0</v>
      </c>
      <c r="E9" s="19">
        <v>9407</v>
      </c>
      <c r="F9" s="20">
        <v>2050</v>
      </c>
      <c r="G9" s="19">
        <v>3386</v>
      </c>
      <c r="H9" s="20">
        <v>6000</v>
      </c>
      <c r="I9" s="19"/>
      <c r="J9" s="16"/>
    </row>
    <row r="10" spans="1:10" ht="25.2" x14ac:dyDescent="0.45">
      <c r="A10" s="17">
        <v>3020</v>
      </c>
      <c r="B10" s="18" t="s">
        <v>72</v>
      </c>
      <c r="C10" s="19">
        <v>150325</v>
      </c>
      <c r="D10" s="20">
        <v>232000</v>
      </c>
      <c r="E10" s="19">
        <v>230440</v>
      </c>
      <c r="F10" s="20">
        <v>224000</v>
      </c>
      <c r="G10" s="19">
        <v>221960</v>
      </c>
      <c r="H10" s="20">
        <v>224000</v>
      </c>
      <c r="I10" s="19">
        <v>80</v>
      </c>
      <c r="J10" s="16" t="s">
        <v>46</v>
      </c>
    </row>
    <row r="11" spans="1:10" ht="25.2" x14ac:dyDescent="0.45">
      <c r="A11" s="17">
        <v>8310</v>
      </c>
      <c r="B11" s="18" t="s">
        <v>94</v>
      </c>
      <c r="C11" s="19">
        <v>26070</v>
      </c>
      <c r="D11" s="20">
        <v>10000</v>
      </c>
      <c r="E11" s="19">
        <v>15467</v>
      </c>
      <c r="F11" s="20">
        <v>25000</v>
      </c>
      <c r="G11" s="19">
        <v>3543</v>
      </c>
      <c r="H11" s="20">
        <v>10000</v>
      </c>
      <c r="I11" s="19"/>
      <c r="J11" s="16"/>
    </row>
    <row r="12" spans="1:10" ht="25.2" x14ac:dyDescent="0.45">
      <c r="A12" s="17">
        <v>3740</v>
      </c>
      <c r="B12" s="18" t="s">
        <v>83</v>
      </c>
      <c r="C12" s="19">
        <v>1</v>
      </c>
      <c r="D12" s="20">
        <v>0</v>
      </c>
      <c r="E12" s="19"/>
      <c r="F12" s="20">
        <v>0</v>
      </c>
      <c r="G12" s="19">
        <v>0</v>
      </c>
      <c r="H12" s="20">
        <v>0</v>
      </c>
      <c r="I12" s="19"/>
      <c r="J12" s="16"/>
    </row>
    <row r="13" spans="1:10" ht="25.2" x14ac:dyDescent="0.45">
      <c r="A13" s="17"/>
      <c r="B13" s="21" t="s">
        <v>40</v>
      </c>
      <c r="C13" s="22">
        <f t="shared" ref="C13:H13" si="0">SUM(C5:C12)</f>
        <v>627834</v>
      </c>
      <c r="D13" s="22">
        <f t="shared" si="0"/>
        <v>607400</v>
      </c>
      <c r="E13" s="22">
        <f t="shared" si="0"/>
        <v>592450</v>
      </c>
      <c r="F13" s="22">
        <f t="shared" si="0"/>
        <v>665450</v>
      </c>
      <c r="G13" s="22">
        <f t="shared" si="0"/>
        <v>636741</v>
      </c>
      <c r="H13" s="22">
        <f t="shared" si="0"/>
        <v>651600</v>
      </c>
      <c r="I13" s="22"/>
      <c r="J13" s="23"/>
    </row>
    <row r="14" spans="1:10" ht="25.2" x14ac:dyDescent="0.45">
      <c r="A14" s="17"/>
      <c r="B14" s="18"/>
      <c r="C14" s="19"/>
      <c r="D14" s="20"/>
      <c r="E14" s="19"/>
      <c r="F14" s="20"/>
      <c r="G14" s="19"/>
      <c r="H14" s="20"/>
      <c r="I14" s="19"/>
      <c r="J14" s="24"/>
    </row>
    <row r="15" spans="1:10" ht="25.2" x14ac:dyDescent="0.45">
      <c r="A15" s="17"/>
      <c r="B15" s="6" t="s">
        <v>3</v>
      </c>
      <c r="C15" s="19"/>
      <c r="D15" s="20"/>
      <c r="E15" s="19"/>
      <c r="F15" s="20"/>
      <c r="G15" s="19"/>
      <c r="H15" s="20"/>
      <c r="I15" s="19"/>
      <c r="J15" s="16"/>
    </row>
    <row r="16" spans="1:10" ht="25.2" x14ac:dyDescent="0.45">
      <c r="A16" s="17">
        <v>4010</v>
      </c>
      <c r="B16" s="18" t="s">
        <v>25</v>
      </c>
      <c r="C16" s="19">
        <v>89105</v>
      </c>
      <c r="D16" s="20">
        <v>151200</v>
      </c>
      <c r="E16" s="19">
        <v>155400</v>
      </c>
      <c r="F16" s="20">
        <v>156800</v>
      </c>
      <c r="G16" s="19">
        <v>78400</v>
      </c>
      <c r="H16" s="20">
        <v>160000</v>
      </c>
      <c r="I16" s="25">
        <f>H16/H$60</f>
        <v>57.142857142857146</v>
      </c>
      <c r="J16" s="16" t="s">
        <v>23</v>
      </c>
    </row>
    <row r="17" spans="1:10" ht="25.2" x14ac:dyDescent="0.45">
      <c r="A17" s="17">
        <v>4011</v>
      </c>
      <c r="B17" s="18" t="s">
        <v>26</v>
      </c>
      <c r="C17" s="19">
        <v>75731</v>
      </c>
      <c r="D17" s="20">
        <v>74000</v>
      </c>
      <c r="E17" s="19">
        <v>79071</v>
      </c>
      <c r="F17" s="20">
        <v>81000</v>
      </c>
      <c r="G17" s="19">
        <v>36978</v>
      </c>
      <c r="H17" s="20">
        <v>81800</v>
      </c>
      <c r="I17" s="25">
        <f>H17/H$60</f>
        <v>29.214285714285715</v>
      </c>
      <c r="J17" s="16" t="s">
        <v>23</v>
      </c>
    </row>
    <row r="18" spans="1:10" ht="25.2" x14ac:dyDescent="0.45">
      <c r="A18" s="17">
        <v>4110</v>
      </c>
      <c r="B18" s="18" t="s">
        <v>30</v>
      </c>
      <c r="C18" s="19">
        <v>143435</v>
      </c>
      <c r="D18" s="20">
        <v>162400</v>
      </c>
      <c r="E18" s="19">
        <v>140153</v>
      </c>
      <c r="F18" s="20">
        <v>134400</v>
      </c>
      <c r="G18" s="19">
        <v>125374</v>
      </c>
      <c r="H18" s="20">
        <v>131600</v>
      </c>
      <c r="I18" s="25">
        <f>H18/H$60</f>
        <v>47</v>
      </c>
      <c r="J18" s="16" t="s">
        <v>8</v>
      </c>
    </row>
    <row r="19" spans="1:10" ht="25.2" x14ac:dyDescent="0.45">
      <c r="A19" s="17">
        <v>4210</v>
      </c>
      <c r="B19" s="18" t="s">
        <v>27</v>
      </c>
      <c r="C19" s="19">
        <v>111301</v>
      </c>
      <c r="D19" s="20">
        <v>0</v>
      </c>
      <c r="E19" s="19">
        <v>0</v>
      </c>
      <c r="F19" s="20">
        <v>0</v>
      </c>
      <c r="G19" s="19">
        <v>0</v>
      </c>
      <c r="H19" s="20">
        <v>0</v>
      </c>
      <c r="I19" s="25">
        <f>H19/H$60</f>
        <v>0</v>
      </c>
      <c r="J19" s="16" t="s">
        <v>18</v>
      </c>
    </row>
    <row r="20" spans="1:10" ht="25.2" x14ac:dyDescent="0.45">
      <c r="A20" s="17">
        <v>4205</v>
      </c>
      <c r="B20" s="18" t="s">
        <v>81</v>
      </c>
      <c r="C20" s="19">
        <v>523</v>
      </c>
      <c r="D20" s="20">
        <v>0</v>
      </c>
      <c r="E20" s="19">
        <v>0</v>
      </c>
      <c r="F20" s="20">
        <v>0</v>
      </c>
      <c r="G20" s="19">
        <v>0</v>
      </c>
      <c r="H20" s="20">
        <v>0</v>
      </c>
      <c r="I20" s="25"/>
      <c r="J20" s="16"/>
    </row>
    <row r="21" spans="1:10" ht="25.2" x14ac:dyDescent="0.45">
      <c r="A21" s="17">
        <v>4210</v>
      </c>
      <c r="B21" s="18" t="s">
        <v>34</v>
      </c>
      <c r="C21" s="19">
        <v>0</v>
      </c>
      <c r="D21" s="20">
        <v>4000</v>
      </c>
      <c r="E21" s="19">
        <v>0</v>
      </c>
      <c r="F21" s="20">
        <v>0</v>
      </c>
      <c r="G21" s="19">
        <v>0</v>
      </c>
      <c r="H21" s="20">
        <v>0</v>
      </c>
      <c r="I21" s="25">
        <f t="shared" ref="I21:I30" si="1">H21/H$60</f>
        <v>0</v>
      </c>
      <c r="J21" s="16" t="s">
        <v>18</v>
      </c>
    </row>
    <row r="22" spans="1:10" ht="25.2" x14ac:dyDescent="0.45">
      <c r="A22" s="17">
        <v>4220</v>
      </c>
      <c r="B22" s="18" t="s">
        <v>50</v>
      </c>
      <c r="C22" s="19">
        <v>1680</v>
      </c>
      <c r="D22" s="20">
        <v>2000</v>
      </c>
      <c r="E22" s="19">
        <v>7910</v>
      </c>
      <c r="F22" s="20">
        <v>2000</v>
      </c>
      <c r="G22" s="19">
        <v>4618</v>
      </c>
      <c r="H22" s="20">
        <v>6000</v>
      </c>
      <c r="I22" s="25">
        <f t="shared" si="1"/>
        <v>2.1428571428571428</v>
      </c>
      <c r="J22" s="16"/>
    </row>
    <row r="23" spans="1:10" ht="25.2" x14ac:dyDescent="0.45">
      <c r="A23" s="17">
        <v>4260</v>
      </c>
      <c r="B23" s="18" t="s">
        <v>37</v>
      </c>
      <c r="C23" s="19">
        <v>960</v>
      </c>
      <c r="D23" s="20">
        <v>1000</v>
      </c>
      <c r="E23" s="19">
        <v>0</v>
      </c>
      <c r="F23" s="20">
        <v>1000</v>
      </c>
      <c r="G23" s="19">
        <v>0</v>
      </c>
      <c r="H23" s="20">
        <v>1000</v>
      </c>
      <c r="I23" s="25">
        <f t="shared" si="1"/>
        <v>0.35714285714285715</v>
      </c>
      <c r="J23" s="24"/>
    </row>
    <row r="24" spans="1:10" ht="25.2" x14ac:dyDescent="0.45">
      <c r="A24" s="17">
        <v>4352</v>
      </c>
      <c r="B24" s="18" t="s">
        <v>63</v>
      </c>
      <c r="C24" s="19">
        <v>1712</v>
      </c>
      <c r="D24" s="20">
        <v>0</v>
      </c>
      <c r="E24" s="19">
        <v>564</v>
      </c>
      <c r="F24" s="20">
        <v>0</v>
      </c>
      <c r="G24" s="19">
        <v>0</v>
      </c>
      <c r="H24" s="20">
        <v>0</v>
      </c>
      <c r="I24" s="25">
        <f t="shared" si="1"/>
        <v>0</v>
      </c>
      <c r="J24" s="16"/>
    </row>
    <row r="25" spans="1:10" ht="25.2" x14ac:dyDescent="0.45">
      <c r="A25" s="17">
        <v>4355</v>
      </c>
      <c r="B25" s="18" t="s">
        <v>137</v>
      </c>
      <c r="C25" s="19">
        <v>17181</v>
      </c>
      <c r="D25" s="20">
        <v>0</v>
      </c>
      <c r="E25" s="19">
        <v>19555</v>
      </c>
      <c r="F25" s="20">
        <v>20000</v>
      </c>
      <c r="G25" s="19">
        <v>23412</v>
      </c>
      <c r="H25" s="20">
        <v>20000</v>
      </c>
      <c r="I25" s="25">
        <f t="shared" si="1"/>
        <v>7.1428571428571432</v>
      </c>
      <c r="J25" s="16" t="s">
        <v>11</v>
      </c>
    </row>
    <row r="26" spans="1:10" ht="25.2" x14ac:dyDescent="0.45">
      <c r="A26" s="17">
        <v>4400</v>
      </c>
      <c r="B26" s="18" t="s">
        <v>47</v>
      </c>
      <c r="C26" s="19">
        <v>76342</v>
      </c>
      <c r="D26" s="20">
        <v>86000</v>
      </c>
      <c r="E26" s="19">
        <v>84145</v>
      </c>
      <c r="F26" s="20">
        <v>85000</v>
      </c>
      <c r="G26" s="19">
        <v>37250</v>
      </c>
      <c r="H26" s="20">
        <v>105000</v>
      </c>
      <c r="I26" s="25">
        <f t="shared" si="1"/>
        <v>37.5</v>
      </c>
      <c r="J26" s="16" t="s">
        <v>12</v>
      </c>
    </row>
    <row r="27" spans="1:10" ht="25.2" x14ac:dyDescent="0.45">
      <c r="A27" s="17">
        <v>4405</v>
      </c>
      <c r="B27" s="18" t="s">
        <v>45</v>
      </c>
      <c r="C27" s="19">
        <v>12500</v>
      </c>
      <c r="D27" s="20">
        <v>15000</v>
      </c>
      <c r="E27" s="19">
        <v>14000</v>
      </c>
      <c r="F27" s="20">
        <v>15000</v>
      </c>
      <c r="G27" s="19">
        <v>0</v>
      </c>
      <c r="H27" s="20">
        <v>0</v>
      </c>
      <c r="I27" s="25">
        <f t="shared" si="1"/>
        <v>0</v>
      </c>
      <c r="J27" s="16" t="s">
        <v>12</v>
      </c>
    </row>
    <row r="28" spans="1:10" ht="25.2" x14ac:dyDescent="0.45">
      <c r="A28" s="17">
        <v>4500</v>
      </c>
      <c r="B28" s="18" t="s">
        <v>44</v>
      </c>
      <c r="C28" s="19">
        <v>19523</v>
      </c>
      <c r="D28" s="20">
        <v>25000</v>
      </c>
      <c r="E28" s="19">
        <v>14910</v>
      </c>
      <c r="F28" s="20">
        <v>25000</v>
      </c>
      <c r="G28" s="19">
        <v>7257</v>
      </c>
      <c r="H28" s="20">
        <v>20000</v>
      </c>
      <c r="I28" s="25">
        <f t="shared" si="1"/>
        <v>7.1428571428571432</v>
      </c>
      <c r="J28" s="16"/>
    </row>
    <row r="29" spans="1:10" ht="25.2" x14ac:dyDescent="0.45">
      <c r="A29" s="17">
        <v>4501</v>
      </c>
      <c r="B29" s="18" t="s">
        <v>138</v>
      </c>
      <c r="C29" s="19">
        <v>12487</v>
      </c>
      <c r="D29" s="20">
        <v>0</v>
      </c>
      <c r="E29" s="19">
        <v>0</v>
      </c>
      <c r="F29" s="20">
        <v>0</v>
      </c>
      <c r="G29" s="19">
        <v>0</v>
      </c>
      <c r="H29" s="20">
        <v>15000</v>
      </c>
      <c r="I29" s="25">
        <f t="shared" si="1"/>
        <v>5.3571428571428568</v>
      </c>
      <c r="J29" s="24" t="s">
        <v>13</v>
      </c>
    </row>
    <row r="30" spans="1:10" ht="25.2" x14ac:dyDescent="0.45">
      <c r="A30" s="17">
        <v>4600</v>
      </c>
      <c r="B30" s="18" t="s">
        <v>69</v>
      </c>
      <c r="C30" s="19">
        <v>56849</v>
      </c>
      <c r="D30" s="20">
        <v>35000</v>
      </c>
      <c r="E30" s="19">
        <v>30876</v>
      </c>
      <c r="F30" s="20">
        <v>30000</v>
      </c>
      <c r="G30" s="19">
        <v>12176</v>
      </c>
      <c r="H30" s="20">
        <v>45000</v>
      </c>
      <c r="I30" s="25">
        <f t="shared" si="1"/>
        <v>16.071428571428573</v>
      </c>
      <c r="J30" s="16" t="s">
        <v>24</v>
      </c>
    </row>
    <row r="31" spans="1:10" ht="25.2" x14ac:dyDescent="0.45">
      <c r="A31" s="17">
        <v>4601</v>
      </c>
      <c r="B31" s="18" t="s">
        <v>108</v>
      </c>
      <c r="C31" s="19">
        <v>0</v>
      </c>
      <c r="D31" s="20">
        <v>0</v>
      </c>
      <c r="E31" s="19">
        <v>14016</v>
      </c>
      <c r="F31" s="20">
        <v>11100</v>
      </c>
      <c r="G31" s="19">
        <v>9452</v>
      </c>
      <c r="H31" s="20">
        <v>10000</v>
      </c>
      <c r="I31" s="25"/>
      <c r="J31" s="16" t="s">
        <v>24</v>
      </c>
    </row>
    <row r="32" spans="1:10" ht="25.2" x14ac:dyDescent="0.45">
      <c r="A32" s="17">
        <v>4604</v>
      </c>
      <c r="B32" s="18" t="s">
        <v>39</v>
      </c>
      <c r="C32" s="19">
        <v>8147</v>
      </c>
      <c r="D32" s="20">
        <v>5000</v>
      </c>
      <c r="E32" s="19">
        <v>4425</v>
      </c>
      <c r="F32" s="20">
        <v>5000</v>
      </c>
      <c r="G32" s="19">
        <v>0</v>
      </c>
      <c r="H32" s="20">
        <v>0</v>
      </c>
      <c r="I32" s="25">
        <f t="shared" ref="I32:I47" si="2">H32/H$60</f>
        <v>0</v>
      </c>
      <c r="J32" s="16" t="s">
        <v>24</v>
      </c>
    </row>
    <row r="33" spans="1:10" ht="25.2" x14ac:dyDescent="0.45">
      <c r="A33" s="17">
        <v>4605</v>
      </c>
      <c r="B33" s="18" t="s">
        <v>35</v>
      </c>
      <c r="C33" s="19">
        <v>11000</v>
      </c>
      <c r="D33" s="20">
        <v>27000</v>
      </c>
      <c r="E33" s="19">
        <v>17000</v>
      </c>
      <c r="F33" s="20">
        <v>0</v>
      </c>
      <c r="G33" s="19">
        <v>0</v>
      </c>
      <c r="H33" s="20">
        <v>0</v>
      </c>
      <c r="I33" s="25">
        <f t="shared" si="2"/>
        <v>0</v>
      </c>
      <c r="J33" s="16" t="s">
        <v>14</v>
      </c>
    </row>
    <row r="34" spans="1:10" ht="25.2" x14ac:dyDescent="0.45">
      <c r="A34" s="17">
        <v>4606</v>
      </c>
      <c r="B34" s="18" t="s">
        <v>109</v>
      </c>
      <c r="C34" s="19">
        <v>0</v>
      </c>
      <c r="D34" s="20">
        <v>0</v>
      </c>
      <c r="E34" s="19">
        <v>11456</v>
      </c>
      <c r="F34" s="20">
        <v>0</v>
      </c>
      <c r="G34" s="19">
        <v>0</v>
      </c>
      <c r="H34" s="20">
        <v>0</v>
      </c>
      <c r="I34" s="25">
        <f t="shared" si="2"/>
        <v>0</v>
      </c>
      <c r="J34" s="16"/>
    </row>
    <row r="35" spans="1:10" ht="25.2" x14ac:dyDescent="0.45">
      <c r="A35" s="17">
        <v>4716</v>
      </c>
      <c r="B35" s="18" t="s">
        <v>29</v>
      </c>
      <c r="C35" s="19">
        <v>15778</v>
      </c>
      <c r="D35" s="20">
        <v>10000</v>
      </c>
      <c r="E35" s="19">
        <v>27890</v>
      </c>
      <c r="F35" s="20">
        <v>10000</v>
      </c>
      <c r="G35" s="19">
        <v>0</v>
      </c>
      <c r="H35" s="20">
        <v>0</v>
      </c>
      <c r="I35" s="25">
        <f t="shared" si="2"/>
        <v>0</v>
      </c>
      <c r="J35" s="24" t="s">
        <v>15</v>
      </c>
    </row>
    <row r="36" spans="1:10" ht="25.2" x14ac:dyDescent="0.45">
      <c r="A36" s="17">
        <v>4801</v>
      </c>
      <c r="B36" s="18" t="s">
        <v>22</v>
      </c>
      <c r="C36" s="19">
        <v>300</v>
      </c>
      <c r="D36" s="20">
        <v>3000</v>
      </c>
      <c r="E36" s="19">
        <v>0</v>
      </c>
      <c r="F36" s="20">
        <v>1000</v>
      </c>
      <c r="G36" s="19">
        <v>0</v>
      </c>
      <c r="H36" s="20">
        <v>1000</v>
      </c>
      <c r="I36" s="25">
        <f t="shared" si="2"/>
        <v>0.35714285714285715</v>
      </c>
      <c r="J36" s="24" t="s">
        <v>52</v>
      </c>
    </row>
    <row r="37" spans="1:10" ht="25.2" x14ac:dyDescent="0.45">
      <c r="A37" s="17">
        <v>4960</v>
      </c>
      <c r="B37" s="18" t="s">
        <v>70</v>
      </c>
      <c r="C37" s="19">
        <v>0</v>
      </c>
      <c r="D37" s="20">
        <v>0</v>
      </c>
      <c r="E37" s="19">
        <v>0</v>
      </c>
      <c r="F37" s="20">
        <v>0</v>
      </c>
      <c r="G37" s="19">
        <v>0</v>
      </c>
      <c r="H37" s="20">
        <v>0</v>
      </c>
      <c r="I37" s="25">
        <f t="shared" si="2"/>
        <v>0</v>
      </c>
      <c r="J37" s="24"/>
    </row>
    <row r="38" spans="1:10" ht="25.2" x14ac:dyDescent="0.45">
      <c r="A38" s="17">
        <v>5520</v>
      </c>
      <c r="B38" s="18" t="s">
        <v>64</v>
      </c>
      <c r="C38" s="19">
        <v>54756</v>
      </c>
      <c r="D38" s="20">
        <v>56650</v>
      </c>
      <c r="E38" s="19">
        <v>54696</v>
      </c>
      <c r="F38" s="20">
        <f>55000*1.03</f>
        <v>56650</v>
      </c>
      <c r="G38" s="19">
        <v>27348</v>
      </c>
      <c r="H38" s="20">
        <v>56650</v>
      </c>
      <c r="I38" s="25">
        <f t="shared" si="2"/>
        <v>20.232142857142858</v>
      </c>
      <c r="J38" s="24"/>
    </row>
    <row r="39" spans="1:10" ht="25.2" x14ac:dyDescent="0.45">
      <c r="A39" s="17">
        <v>5930</v>
      </c>
      <c r="B39" s="18" t="s">
        <v>75</v>
      </c>
      <c r="C39" s="19">
        <v>7295</v>
      </c>
      <c r="D39" s="20">
        <v>5000</v>
      </c>
      <c r="E39" s="19">
        <v>7433</v>
      </c>
      <c r="F39" s="20">
        <v>5000</v>
      </c>
      <c r="G39" s="19">
        <v>0</v>
      </c>
      <c r="H39" s="20">
        <v>5000</v>
      </c>
      <c r="I39" s="25">
        <f t="shared" si="2"/>
        <v>1.7857142857142858</v>
      </c>
      <c r="J39" s="16" t="s">
        <v>139</v>
      </c>
    </row>
    <row r="40" spans="1:10" ht="25.2" x14ac:dyDescent="0.45">
      <c r="A40" s="17">
        <v>5946</v>
      </c>
      <c r="B40" s="18" t="s">
        <v>91</v>
      </c>
      <c r="C40" s="19">
        <v>45735</v>
      </c>
      <c r="D40" s="20">
        <v>36000</v>
      </c>
      <c r="E40" s="19">
        <v>46535</v>
      </c>
      <c r="F40" s="20">
        <v>40000</v>
      </c>
      <c r="G40" s="19">
        <v>10403</v>
      </c>
      <c r="H40" s="20">
        <v>35000</v>
      </c>
      <c r="I40" s="25">
        <f t="shared" si="2"/>
        <v>12.5</v>
      </c>
      <c r="J40" s="24" t="s">
        <v>21</v>
      </c>
    </row>
    <row r="41" spans="1:10" ht="25.2" x14ac:dyDescent="0.45">
      <c r="A41" s="17">
        <v>6110</v>
      </c>
      <c r="B41" s="18" t="s">
        <v>82</v>
      </c>
      <c r="C41" s="19">
        <v>2272</v>
      </c>
      <c r="D41" s="20">
        <v>2000</v>
      </c>
      <c r="E41" s="19">
        <v>0</v>
      </c>
      <c r="F41" s="20">
        <v>1000</v>
      </c>
      <c r="G41" s="19">
        <v>0</v>
      </c>
      <c r="H41" s="20">
        <v>500</v>
      </c>
      <c r="I41" s="25">
        <f t="shared" si="2"/>
        <v>0.17857142857142858</v>
      </c>
      <c r="J41" s="16"/>
    </row>
    <row r="42" spans="1:10" ht="25.2" x14ac:dyDescent="0.45">
      <c r="A42" s="17">
        <v>6250</v>
      </c>
      <c r="B42" s="18" t="s">
        <v>31</v>
      </c>
      <c r="C42" s="19">
        <v>1569</v>
      </c>
      <c r="D42" s="20">
        <v>1000</v>
      </c>
      <c r="E42" s="19">
        <v>2190</v>
      </c>
      <c r="F42" s="20">
        <v>2000</v>
      </c>
      <c r="G42" s="19">
        <v>1615</v>
      </c>
      <c r="H42" s="20">
        <v>2000</v>
      </c>
      <c r="I42" s="25">
        <f t="shared" si="2"/>
        <v>0.7142857142857143</v>
      </c>
      <c r="J42" s="16"/>
    </row>
    <row r="43" spans="1:10" ht="25.2" x14ac:dyDescent="0.45">
      <c r="A43" s="17">
        <v>6515</v>
      </c>
      <c r="B43" s="18" t="s">
        <v>38</v>
      </c>
      <c r="C43" s="19">
        <v>960</v>
      </c>
      <c r="D43" s="20">
        <v>1000</v>
      </c>
      <c r="E43" s="19">
        <v>0</v>
      </c>
      <c r="F43" s="20">
        <v>1000</v>
      </c>
      <c r="G43" s="19">
        <v>0</v>
      </c>
      <c r="H43" s="20">
        <v>500</v>
      </c>
      <c r="I43" s="25">
        <f t="shared" si="2"/>
        <v>0.17857142857142858</v>
      </c>
      <c r="J43" s="24"/>
    </row>
    <row r="44" spans="1:10" ht="25.2" x14ac:dyDescent="0.45">
      <c r="A44" s="17">
        <v>6570</v>
      </c>
      <c r="B44" s="18" t="s">
        <v>36</v>
      </c>
      <c r="C44" s="19">
        <v>1993</v>
      </c>
      <c r="D44" s="20">
        <v>2000</v>
      </c>
      <c r="E44" s="19">
        <v>2836</v>
      </c>
      <c r="F44" s="20">
        <v>2000</v>
      </c>
      <c r="G44" s="19">
        <v>1482</v>
      </c>
      <c r="H44" s="20">
        <v>3000</v>
      </c>
      <c r="I44" s="25">
        <f t="shared" si="2"/>
        <v>1.0714285714285714</v>
      </c>
      <c r="J44" s="16"/>
    </row>
    <row r="45" spans="1:10" ht="25.2" x14ac:dyDescent="0.45">
      <c r="A45" s="17">
        <v>6590</v>
      </c>
      <c r="B45" s="18" t="s">
        <v>4</v>
      </c>
      <c r="C45" s="19">
        <v>1528</v>
      </c>
      <c r="D45" s="20">
        <v>6000</v>
      </c>
      <c r="E45" s="19">
        <v>748</v>
      </c>
      <c r="F45" s="20">
        <v>3000</v>
      </c>
      <c r="G45" s="19">
        <v>2058</v>
      </c>
      <c r="H45" s="20">
        <v>3000</v>
      </c>
      <c r="I45" s="25">
        <f t="shared" si="2"/>
        <v>1.0714285714285714</v>
      </c>
      <c r="J45" s="16" t="s">
        <v>53</v>
      </c>
    </row>
    <row r="46" spans="1:10" ht="25.2" x14ac:dyDescent="0.45">
      <c r="A46" s="17">
        <v>6920</v>
      </c>
      <c r="B46" s="18" t="s">
        <v>32</v>
      </c>
      <c r="C46" s="19">
        <v>500</v>
      </c>
      <c r="D46" s="20">
        <v>500</v>
      </c>
      <c r="E46" s="19">
        <v>500</v>
      </c>
      <c r="F46" s="20">
        <v>500</v>
      </c>
      <c r="G46" s="19">
        <v>250</v>
      </c>
      <c r="H46" s="20">
        <v>500</v>
      </c>
      <c r="I46" s="25">
        <f t="shared" si="2"/>
        <v>0.17857142857142858</v>
      </c>
      <c r="J46" s="16" t="s">
        <v>67</v>
      </c>
    </row>
    <row r="47" spans="1:10" ht="25.2" x14ac:dyDescent="0.45">
      <c r="A47" s="17">
        <v>7832</v>
      </c>
      <c r="B47" s="18" t="s">
        <v>61</v>
      </c>
      <c r="C47" s="19">
        <v>0</v>
      </c>
      <c r="D47" s="20">
        <v>0</v>
      </c>
      <c r="E47" s="19"/>
      <c r="F47" s="20">
        <v>17000</v>
      </c>
      <c r="G47" s="19">
        <v>19404</v>
      </c>
      <c r="H47" s="20">
        <v>19404</v>
      </c>
      <c r="I47" s="25">
        <f t="shared" si="2"/>
        <v>6.93</v>
      </c>
      <c r="J47" s="16" t="s">
        <v>21</v>
      </c>
    </row>
    <row r="48" spans="1:10" ht="25.2" x14ac:dyDescent="0.45">
      <c r="A48" s="17"/>
      <c r="B48" s="21" t="s">
        <v>41</v>
      </c>
      <c r="C48" s="22">
        <f t="shared" ref="C48:H48" si="3">SUM(C16:C47)</f>
        <v>771162</v>
      </c>
      <c r="D48" s="22">
        <f t="shared" si="3"/>
        <v>710750</v>
      </c>
      <c r="E48" s="22">
        <f t="shared" si="3"/>
        <v>736309</v>
      </c>
      <c r="F48" s="22">
        <f t="shared" si="3"/>
        <v>705450</v>
      </c>
      <c r="G48" s="22">
        <f t="shared" si="3"/>
        <v>397477</v>
      </c>
      <c r="H48" s="22">
        <f t="shared" si="3"/>
        <v>721954</v>
      </c>
      <c r="I48" s="22"/>
      <c r="J48" s="23"/>
    </row>
    <row r="49" spans="1:12" ht="25.2" x14ac:dyDescent="0.45">
      <c r="A49" s="17"/>
      <c r="B49" s="6"/>
      <c r="C49" s="26"/>
      <c r="D49" s="26"/>
      <c r="E49" s="26"/>
      <c r="F49" s="26"/>
      <c r="G49" s="26"/>
      <c r="H49" s="26"/>
      <c r="I49" s="26"/>
      <c r="J49" s="16"/>
      <c r="L49" s="4" t="s">
        <v>54</v>
      </c>
    </row>
    <row r="50" spans="1:12" ht="25.2" x14ac:dyDescent="0.45">
      <c r="A50" s="17"/>
      <c r="B50" s="6" t="s">
        <v>28</v>
      </c>
      <c r="C50" s="26">
        <f t="shared" ref="C50:H50" si="4">C13-C48</f>
        <v>-143328</v>
      </c>
      <c r="D50" s="26">
        <f t="shared" si="4"/>
        <v>-103350</v>
      </c>
      <c r="E50" s="26">
        <f t="shared" si="4"/>
        <v>-143859</v>
      </c>
      <c r="F50" s="26">
        <f t="shared" si="4"/>
        <v>-40000</v>
      </c>
      <c r="G50" s="26">
        <f t="shared" si="4"/>
        <v>239264</v>
      </c>
      <c r="H50" s="26">
        <f t="shared" si="4"/>
        <v>-70354</v>
      </c>
      <c r="I50" s="26"/>
      <c r="J50" s="16"/>
    </row>
    <row r="51" spans="1:12" ht="25.2" x14ac:dyDescent="0.45">
      <c r="A51" s="17"/>
      <c r="B51" s="18"/>
      <c r="C51" s="27"/>
      <c r="D51" s="27"/>
      <c r="E51" s="27"/>
      <c r="F51" s="27"/>
      <c r="G51" s="27"/>
      <c r="H51" s="27"/>
      <c r="I51" s="19"/>
      <c r="J51" s="16"/>
    </row>
    <row r="52" spans="1:12" ht="25.2" x14ac:dyDescent="0.45">
      <c r="A52" s="17"/>
      <c r="B52" s="6" t="s">
        <v>84</v>
      </c>
      <c r="C52" s="26">
        <f t="shared" ref="C52:F52" si="5">SUM(C50:C51)</f>
        <v>-143328</v>
      </c>
      <c r="D52" s="26">
        <f t="shared" si="5"/>
        <v>-103350</v>
      </c>
      <c r="E52" s="26">
        <f t="shared" si="5"/>
        <v>-143859</v>
      </c>
      <c r="F52" s="26">
        <f t="shared" si="5"/>
        <v>-40000</v>
      </c>
      <c r="G52" s="26">
        <f t="shared" ref="G52:H52" si="6">SUM(G50:G51)</f>
        <v>239264</v>
      </c>
      <c r="H52" s="26">
        <f t="shared" si="6"/>
        <v>-70354</v>
      </c>
      <c r="I52" s="26"/>
      <c r="J52" s="28"/>
    </row>
    <row r="53" spans="1:12" ht="25.2" x14ac:dyDescent="0.45">
      <c r="A53" s="17"/>
      <c r="B53" s="6" t="s">
        <v>5</v>
      </c>
      <c r="C53" s="19">
        <v>630592</v>
      </c>
      <c r="D53" s="19"/>
      <c r="E53" s="19">
        <v>630592</v>
      </c>
      <c r="F53" s="19"/>
      <c r="G53" s="19"/>
      <c r="H53" s="19"/>
      <c r="I53" s="25"/>
      <c r="J53" s="24"/>
    </row>
    <row r="54" spans="1:12" ht="25.2" x14ac:dyDescent="0.45">
      <c r="A54" s="17"/>
      <c r="B54" s="6" t="s">
        <v>49</v>
      </c>
      <c r="C54" s="25"/>
      <c r="D54" s="19"/>
      <c r="E54" s="25"/>
      <c r="F54" s="19"/>
      <c r="G54" s="25"/>
      <c r="H54" s="19"/>
      <c r="I54" s="25"/>
      <c r="J54" s="24"/>
    </row>
    <row r="55" spans="1:12" ht="25.2" x14ac:dyDescent="0.45">
      <c r="A55" s="17">
        <v>2281</v>
      </c>
      <c r="B55" s="18" t="s">
        <v>76</v>
      </c>
      <c r="C55" s="19">
        <v>22111</v>
      </c>
      <c r="D55" s="1"/>
      <c r="E55" s="19">
        <v>29010</v>
      </c>
      <c r="F55" s="19"/>
      <c r="G55" s="19">
        <v>76488</v>
      </c>
      <c r="H55" s="19"/>
      <c r="I55" s="25"/>
      <c r="J55" s="24"/>
    </row>
    <row r="56" spans="1:12" ht="25.2" x14ac:dyDescent="0.45">
      <c r="A56" s="17">
        <v>2282</v>
      </c>
      <c r="B56" s="18" t="s">
        <v>77</v>
      </c>
      <c r="C56" s="19">
        <v>19657</v>
      </c>
      <c r="D56" s="1"/>
      <c r="E56" s="19">
        <v>26155</v>
      </c>
      <c r="F56" s="19"/>
      <c r="G56" s="19">
        <v>64038</v>
      </c>
      <c r="H56" s="19"/>
      <c r="I56" s="25"/>
      <c r="J56" s="24"/>
    </row>
    <row r="57" spans="1:12" ht="25.2" x14ac:dyDescent="0.45">
      <c r="A57" s="17">
        <v>2283</v>
      </c>
      <c r="B57" s="18" t="s">
        <v>78</v>
      </c>
      <c r="C57" s="19">
        <v>42625</v>
      </c>
      <c r="D57" s="1"/>
      <c r="E57" s="19">
        <v>22222</v>
      </c>
      <c r="F57" s="19"/>
      <c r="G57" s="19">
        <v>84821</v>
      </c>
      <c r="H57" s="19"/>
      <c r="I57" s="25"/>
      <c r="J57" s="24"/>
    </row>
    <row r="58" spans="1:12" ht="25.2" x14ac:dyDescent="0.45">
      <c r="A58" s="17">
        <v>2290</v>
      </c>
      <c r="B58" s="18" t="s">
        <v>48</v>
      </c>
      <c r="C58" s="19">
        <v>0</v>
      </c>
      <c r="D58" s="19"/>
      <c r="E58" s="19">
        <v>27890</v>
      </c>
      <c r="F58" s="19"/>
      <c r="G58" s="19">
        <v>27890</v>
      </c>
      <c r="H58" s="19"/>
      <c r="I58" s="25"/>
      <c r="J58" s="24" t="s">
        <v>15</v>
      </c>
    </row>
    <row r="59" spans="1:12" ht="25.2" x14ac:dyDescent="0.45">
      <c r="A59" s="17"/>
      <c r="B59" s="21" t="s">
        <v>62</v>
      </c>
      <c r="C59" s="22">
        <f>SUM(C55:C58)</f>
        <v>84393</v>
      </c>
      <c r="D59" s="22"/>
      <c r="E59" s="22">
        <f>SUM(E55:E58)</f>
        <v>105277</v>
      </c>
      <c r="F59" s="22"/>
      <c r="G59" s="22">
        <f>SUM(G55:G58)</f>
        <v>253237</v>
      </c>
      <c r="H59" s="22"/>
      <c r="I59" s="22"/>
      <c r="J59" s="29"/>
    </row>
    <row r="60" spans="1:12" ht="25.2" x14ac:dyDescent="0.45">
      <c r="A60" s="17"/>
      <c r="B60" s="18" t="s">
        <v>87</v>
      </c>
      <c r="C60" s="19">
        <v>3122</v>
      </c>
      <c r="D60" s="19">
        <v>3100</v>
      </c>
      <c r="E60" s="30">
        <v>2917</v>
      </c>
      <c r="F60" s="19">
        <v>2900</v>
      </c>
      <c r="G60" s="30"/>
      <c r="H60" s="31">
        <v>2800</v>
      </c>
      <c r="I60" s="19"/>
      <c r="J60" s="16" t="s">
        <v>68</v>
      </c>
    </row>
    <row r="61" spans="1:12" ht="25.2" x14ac:dyDescent="0.45">
      <c r="A61" s="17"/>
      <c r="B61" s="18" t="s">
        <v>7</v>
      </c>
      <c r="C61" s="14" t="s">
        <v>85</v>
      </c>
      <c r="D61" s="14" t="s">
        <v>85</v>
      </c>
      <c r="E61" s="14" t="s">
        <v>85</v>
      </c>
      <c r="F61" s="14" t="s">
        <v>131</v>
      </c>
      <c r="G61" s="14" t="s">
        <v>131</v>
      </c>
      <c r="H61" s="32" t="s">
        <v>123</v>
      </c>
      <c r="I61" s="14"/>
      <c r="J61" s="24"/>
    </row>
    <row r="62" spans="1:12" ht="25.2" x14ac:dyDescent="0.45">
      <c r="A62" s="17"/>
      <c r="B62" s="18" t="s">
        <v>6</v>
      </c>
      <c r="C62" s="14" t="s">
        <v>19</v>
      </c>
      <c r="D62" s="14" t="s">
        <v>19</v>
      </c>
      <c r="E62" s="14" t="s">
        <v>105</v>
      </c>
      <c r="F62" s="14" t="s">
        <v>105</v>
      </c>
      <c r="G62" s="14" t="s">
        <v>105</v>
      </c>
      <c r="H62" s="32" t="s">
        <v>105</v>
      </c>
      <c r="I62" s="14"/>
      <c r="J62" s="24"/>
    </row>
    <row r="63" spans="1:12" ht="25.2" x14ac:dyDescent="0.45">
      <c r="A63" s="17"/>
      <c r="B63" s="18" t="s">
        <v>43</v>
      </c>
      <c r="C63" s="14" t="s">
        <v>20</v>
      </c>
      <c r="D63" s="14" t="s">
        <v>20</v>
      </c>
      <c r="E63" s="14" t="s">
        <v>20</v>
      </c>
      <c r="F63" s="14" t="s">
        <v>20</v>
      </c>
      <c r="G63" s="14" t="s">
        <v>20</v>
      </c>
      <c r="H63" s="33" t="s">
        <v>20</v>
      </c>
      <c r="I63" s="14"/>
      <c r="J63" s="34"/>
    </row>
    <row r="64" spans="1:12" ht="25.2" x14ac:dyDescent="0.45">
      <c r="A64" s="17"/>
      <c r="B64" s="18" t="s">
        <v>71</v>
      </c>
      <c r="C64" s="14">
        <v>30</v>
      </c>
      <c r="D64" s="14">
        <v>30</v>
      </c>
      <c r="E64" s="14">
        <v>0</v>
      </c>
      <c r="F64" s="14">
        <v>0</v>
      </c>
      <c r="G64" s="14">
        <v>0</v>
      </c>
      <c r="H64" s="32">
        <v>0</v>
      </c>
      <c r="I64" s="14"/>
      <c r="J64" s="24"/>
    </row>
    <row r="65" spans="1:11" ht="25.8" x14ac:dyDescent="0.5">
      <c r="A65" s="35"/>
      <c r="B65" s="36"/>
      <c r="C65" s="37"/>
      <c r="D65" s="37"/>
      <c r="E65" s="37"/>
      <c r="F65" s="37"/>
      <c r="G65" s="37"/>
      <c r="H65" s="37"/>
      <c r="I65" s="37"/>
      <c r="J65" s="37"/>
    </row>
    <row r="66" spans="1:11" ht="31.95" customHeight="1" x14ac:dyDescent="0.5">
      <c r="A66" s="38" t="s">
        <v>92</v>
      </c>
      <c r="B66" s="36"/>
      <c r="C66" s="37"/>
      <c r="D66" s="37"/>
      <c r="E66" s="37"/>
      <c r="F66" s="37"/>
      <c r="G66" s="37"/>
      <c r="H66" s="37"/>
      <c r="I66" s="37"/>
      <c r="J66" s="37"/>
    </row>
    <row r="67" spans="1:11" ht="31.95" customHeight="1" x14ac:dyDescent="0.5">
      <c r="A67" s="38" t="s">
        <v>98</v>
      </c>
      <c r="B67" s="36"/>
      <c r="C67" s="37"/>
      <c r="D67" s="37"/>
      <c r="E67" s="37"/>
      <c r="F67" s="37"/>
      <c r="G67" s="37"/>
      <c r="H67" s="37"/>
      <c r="I67" s="37"/>
      <c r="J67" s="37"/>
    </row>
    <row r="68" spans="1:11" ht="31.95" customHeight="1" x14ac:dyDescent="0.5">
      <c r="A68" s="38"/>
      <c r="B68" s="36"/>
      <c r="C68" s="37"/>
      <c r="D68" s="37"/>
      <c r="E68" s="37"/>
      <c r="F68" s="37"/>
      <c r="G68" s="37"/>
      <c r="H68" s="37"/>
      <c r="I68" s="37"/>
      <c r="J68" s="37"/>
    </row>
    <row r="69" spans="1:11" ht="31.95" customHeight="1" x14ac:dyDescent="0.5">
      <c r="A69" s="38" t="s">
        <v>99</v>
      </c>
      <c r="B69" s="36"/>
      <c r="C69" s="39">
        <v>808936</v>
      </c>
      <c r="D69" s="37"/>
      <c r="E69" s="37"/>
      <c r="F69" s="37"/>
      <c r="G69" s="37"/>
      <c r="H69" s="37"/>
      <c r="I69" s="37"/>
      <c r="J69" s="37"/>
    </row>
    <row r="70" spans="1:11" ht="31.95" customHeight="1" x14ac:dyDescent="0.5">
      <c r="A70" s="38" t="s">
        <v>100</v>
      </c>
      <c r="B70" s="36"/>
      <c r="C70" s="39">
        <v>35017</v>
      </c>
      <c r="D70" s="37"/>
      <c r="E70" s="37"/>
      <c r="F70" s="37"/>
      <c r="G70" s="37"/>
      <c r="H70" s="37"/>
      <c r="I70" s="37"/>
      <c r="J70" s="37"/>
    </row>
    <row r="71" spans="1:11" ht="31.95" customHeight="1" x14ac:dyDescent="0.5">
      <c r="A71" s="38" t="s">
        <v>106</v>
      </c>
      <c r="B71" s="36"/>
      <c r="C71" s="39">
        <v>143327</v>
      </c>
      <c r="D71" s="37"/>
      <c r="E71" s="37"/>
      <c r="F71" s="37"/>
      <c r="G71" s="37"/>
      <c r="H71" s="37"/>
      <c r="I71" s="37"/>
      <c r="J71" s="37"/>
    </row>
    <row r="72" spans="1:11" ht="31.95" customHeight="1" x14ac:dyDescent="0.5">
      <c r="A72" s="38" t="s">
        <v>110</v>
      </c>
      <c r="B72" s="36"/>
      <c r="C72" s="39">
        <v>40000</v>
      </c>
      <c r="D72" s="37"/>
      <c r="E72" s="37"/>
      <c r="F72" s="37"/>
      <c r="G72" s="37"/>
      <c r="H72" s="37"/>
      <c r="I72" s="37"/>
      <c r="J72" s="37"/>
    </row>
    <row r="73" spans="1:11" ht="31.95" customHeight="1" x14ac:dyDescent="0.5">
      <c r="A73" s="38" t="s">
        <v>107</v>
      </c>
      <c r="B73" s="36"/>
      <c r="C73" s="39">
        <f>C69-C70-C71-C72</f>
        <v>590592</v>
      </c>
      <c r="D73" s="37"/>
      <c r="E73" s="37"/>
      <c r="F73" s="37"/>
      <c r="G73" s="37"/>
      <c r="H73" s="37"/>
      <c r="I73" s="37"/>
      <c r="J73" s="37"/>
    </row>
    <row r="74" spans="1:11" ht="31.95" customHeight="1" x14ac:dyDescent="0.5">
      <c r="A74" s="38"/>
      <c r="B74" s="36"/>
      <c r="C74" s="40"/>
      <c r="D74" s="37"/>
      <c r="E74" s="37"/>
      <c r="F74" s="37"/>
      <c r="G74" s="37"/>
      <c r="H74" s="37"/>
      <c r="I74" s="37"/>
      <c r="J74" s="37"/>
    </row>
    <row r="75" spans="1:11" ht="31.95" customHeight="1" x14ac:dyDescent="0.5">
      <c r="A75" s="38"/>
      <c r="B75" s="36"/>
      <c r="C75" s="37"/>
      <c r="D75" s="37"/>
      <c r="E75" s="37"/>
      <c r="F75" s="37"/>
      <c r="G75" s="37"/>
      <c r="H75" s="37"/>
      <c r="I75" s="37"/>
      <c r="J75" s="37"/>
    </row>
    <row r="76" spans="1:11" ht="25.8" x14ac:dyDescent="0.5">
      <c r="A76" s="41" t="s">
        <v>112</v>
      </c>
      <c r="B76" s="42"/>
      <c r="C76" s="40"/>
      <c r="D76" s="40"/>
      <c r="E76" s="40"/>
      <c r="F76" s="40"/>
      <c r="G76" s="40"/>
      <c r="H76" s="37"/>
      <c r="I76" s="37"/>
      <c r="J76" s="37"/>
    </row>
    <row r="77" spans="1:11" ht="25.8" x14ac:dyDescent="0.5">
      <c r="A77" s="38"/>
      <c r="B77" s="43"/>
      <c r="C77" s="40"/>
      <c r="D77" s="40"/>
      <c r="E77" s="40"/>
      <c r="F77" s="40"/>
      <c r="G77" s="40"/>
      <c r="H77" s="37"/>
      <c r="I77" s="37"/>
      <c r="J77" s="37"/>
    </row>
    <row r="78" spans="1:11" ht="25.8" x14ac:dyDescent="0.5">
      <c r="A78" s="38" t="s">
        <v>8</v>
      </c>
      <c r="B78" s="38" t="s">
        <v>114</v>
      </c>
      <c r="C78" s="40"/>
      <c r="D78" s="40"/>
      <c r="E78" s="40"/>
      <c r="F78" s="40"/>
      <c r="G78" s="40"/>
      <c r="H78" s="37"/>
      <c r="I78" s="37"/>
      <c r="J78" s="44"/>
      <c r="K78" s="45"/>
    </row>
    <row r="79" spans="1:11" ht="25.8" x14ac:dyDescent="0.5">
      <c r="A79" s="38"/>
      <c r="B79" s="42" t="s">
        <v>79</v>
      </c>
      <c r="C79" s="40"/>
      <c r="D79" s="40"/>
      <c r="E79" s="40"/>
      <c r="F79" s="40"/>
      <c r="G79" s="40"/>
      <c r="H79" s="37"/>
      <c r="I79" s="37"/>
      <c r="J79" s="44"/>
      <c r="K79" s="45"/>
    </row>
    <row r="80" spans="1:11" ht="25.8" x14ac:dyDescent="0.5">
      <c r="A80" s="38"/>
      <c r="B80" s="42" t="s">
        <v>115</v>
      </c>
      <c r="C80" s="40"/>
      <c r="D80" s="40"/>
      <c r="E80" s="40"/>
      <c r="F80" s="40"/>
      <c r="G80" s="40"/>
      <c r="H80" s="37"/>
      <c r="I80" s="37"/>
      <c r="J80" s="44"/>
      <c r="K80" s="45"/>
    </row>
    <row r="81" spans="1:11" ht="25.8" x14ac:dyDescent="0.5">
      <c r="A81" s="38" t="s">
        <v>10</v>
      </c>
      <c r="B81" s="42" t="s">
        <v>66</v>
      </c>
      <c r="C81" s="40"/>
      <c r="D81" s="40"/>
      <c r="E81" s="40"/>
      <c r="F81" s="40"/>
      <c r="G81" s="40"/>
      <c r="H81" s="37"/>
      <c r="I81" s="37"/>
      <c r="J81" s="37"/>
    </row>
    <row r="82" spans="1:11" ht="25.8" x14ac:dyDescent="0.5">
      <c r="A82" s="38" t="s">
        <v>42</v>
      </c>
      <c r="B82" s="42" t="s">
        <v>117</v>
      </c>
      <c r="C82" s="40"/>
      <c r="D82" s="40"/>
      <c r="E82" s="40"/>
      <c r="F82" s="40"/>
      <c r="G82" s="40"/>
      <c r="H82" s="37"/>
      <c r="I82" s="37"/>
      <c r="J82" s="37"/>
    </row>
    <row r="83" spans="1:11" ht="25.8" x14ac:dyDescent="0.5">
      <c r="A83" s="38"/>
      <c r="B83" s="42" t="s">
        <v>116</v>
      </c>
      <c r="C83" s="40"/>
      <c r="D83" s="40"/>
      <c r="E83" s="40"/>
      <c r="F83" s="40"/>
      <c r="G83" s="40"/>
      <c r="H83" s="37"/>
      <c r="I83" s="37"/>
      <c r="J83" s="37"/>
    </row>
    <row r="84" spans="1:11" ht="25.8" x14ac:dyDescent="0.5">
      <c r="A84" s="38" t="s">
        <v>9</v>
      </c>
      <c r="B84" s="42" t="s">
        <v>120</v>
      </c>
      <c r="C84" s="46"/>
      <c r="D84" s="46"/>
      <c r="E84" s="46"/>
      <c r="F84" s="46"/>
      <c r="G84" s="46"/>
      <c r="H84" s="47"/>
      <c r="I84" s="47"/>
      <c r="J84" s="37"/>
    </row>
    <row r="85" spans="1:11" ht="25.8" x14ac:dyDescent="0.5">
      <c r="A85" s="38" t="s">
        <v>46</v>
      </c>
      <c r="B85" s="42" t="s">
        <v>103</v>
      </c>
      <c r="C85" s="40"/>
      <c r="D85" s="40"/>
      <c r="E85" s="40"/>
      <c r="F85" s="40"/>
      <c r="G85" s="40"/>
      <c r="H85" s="37"/>
      <c r="I85" s="37"/>
      <c r="J85" s="37"/>
    </row>
    <row r="86" spans="1:11" ht="25.8" x14ac:dyDescent="0.5">
      <c r="A86" s="38" t="s">
        <v>23</v>
      </c>
      <c r="B86" s="42" t="s">
        <v>126</v>
      </c>
      <c r="C86" s="40"/>
      <c r="D86" s="40"/>
      <c r="E86" s="40"/>
      <c r="F86" s="40"/>
      <c r="G86" s="40"/>
      <c r="H86" s="37"/>
      <c r="I86" s="37"/>
      <c r="J86" s="48"/>
      <c r="K86" s="49"/>
    </row>
    <row r="87" spans="1:11" ht="25.8" x14ac:dyDescent="0.5">
      <c r="A87" s="50"/>
      <c r="B87" s="42" t="s">
        <v>118</v>
      </c>
      <c r="C87" s="40"/>
      <c r="D87" s="40"/>
      <c r="E87" s="40"/>
      <c r="F87" s="40"/>
      <c r="G87" s="40"/>
      <c r="H87" s="37"/>
      <c r="I87" s="37"/>
      <c r="J87" s="48"/>
      <c r="K87" s="49"/>
    </row>
    <row r="88" spans="1:11" ht="25.8" x14ac:dyDescent="0.5">
      <c r="A88" s="50"/>
      <c r="B88" s="42" t="s">
        <v>140</v>
      </c>
      <c r="C88" s="40"/>
      <c r="D88" s="40"/>
      <c r="E88" s="40"/>
      <c r="F88" s="40"/>
      <c r="G88" s="40"/>
      <c r="H88" s="37"/>
      <c r="I88" s="37"/>
      <c r="J88" s="48"/>
      <c r="K88" s="49"/>
    </row>
    <row r="89" spans="1:11" ht="25.8" x14ac:dyDescent="0.5">
      <c r="A89" s="38" t="s">
        <v>18</v>
      </c>
      <c r="B89" s="42" t="s">
        <v>119</v>
      </c>
      <c r="C89" s="51"/>
      <c r="D89" s="51"/>
      <c r="E89" s="51"/>
      <c r="F89" s="51"/>
      <c r="G89" s="51"/>
      <c r="H89" s="52"/>
      <c r="I89" s="52"/>
      <c r="J89" s="37"/>
    </row>
    <row r="90" spans="1:11" s="54" customFormat="1" ht="25.8" x14ac:dyDescent="0.5">
      <c r="A90" s="53" t="s">
        <v>11</v>
      </c>
      <c r="B90" s="42" t="s">
        <v>127</v>
      </c>
      <c r="C90" s="40"/>
      <c r="D90" s="40"/>
      <c r="E90" s="40"/>
      <c r="F90" s="40"/>
      <c r="G90" s="40"/>
      <c r="H90" s="37"/>
      <c r="I90" s="37"/>
      <c r="J90" s="37"/>
    </row>
    <row r="91" spans="1:11" ht="25.8" x14ac:dyDescent="0.5">
      <c r="A91" s="53" t="s">
        <v>12</v>
      </c>
      <c r="B91" s="42" t="s">
        <v>93</v>
      </c>
      <c r="C91" s="40"/>
      <c r="D91" s="40"/>
      <c r="E91" s="40"/>
      <c r="F91" s="40"/>
      <c r="G91" s="40"/>
      <c r="H91" s="37"/>
      <c r="I91" s="37"/>
      <c r="J91" s="37"/>
    </row>
    <row r="92" spans="1:11" ht="25.8" x14ac:dyDescent="0.5">
      <c r="A92" s="38"/>
      <c r="B92" s="42" t="s">
        <v>130</v>
      </c>
      <c r="C92" s="40"/>
      <c r="D92" s="40"/>
      <c r="E92" s="40"/>
      <c r="F92" s="40"/>
      <c r="G92" s="40"/>
      <c r="H92" s="37"/>
      <c r="I92" s="37"/>
      <c r="J92" s="37"/>
    </row>
    <row r="93" spans="1:11" ht="25.8" x14ac:dyDescent="0.5">
      <c r="A93" s="38"/>
      <c r="B93" s="42" t="s">
        <v>96</v>
      </c>
      <c r="C93" s="40"/>
      <c r="D93" s="40"/>
      <c r="E93" s="40"/>
      <c r="F93" s="40"/>
      <c r="G93" s="40"/>
      <c r="H93" s="37"/>
      <c r="I93" s="37"/>
      <c r="J93" s="37"/>
    </row>
    <row r="94" spans="1:11" ht="25.8" x14ac:dyDescent="0.5">
      <c r="A94" s="38"/>
      <c r="B94" s="42" t="s">
        <v>128</v>
      </c>
      <c r="C94" s="40"/>
      <c r="D94" s="40"/>
      <c r="E94" s="40"/>
      <c r="F94" s="40"/>
      <c r="G94" s="40"/>
      <c r="H94" s="37"/>
      <c r="I94" s="37"/>
      <c r="J94" s="37"/>
    </row>
    <row r="95" spans="1:11" ht="25.8" x14ac:dyDescent="0.5">
      <c r="A95" s="38"/>
      <c r="B95" s="42" t="s">
        <v>97</v>
      </c>
      <c r="C95" s="40"/>
      <c r="D95" s="40"/>
      <c r="E95" s="40"/>
      <c r="F95" s="40"/>
      <c r="G95" s="40"/>
      <c r="H95" s="37"/>
      <c r="I95" s="37"/>
      <c r="J95" s="37"/>
    </row>
    <row r="96" spans="1:11" ht="25.8" x14ac:dyDescent="0.5">
      <c r="A96" s="38" t="s">
        <v>13</v>
      </c>
      <c r="B96" s="42" t="s">
        <v>142</v>
      </c>
      <c r="C96" s="40"/>
      <c r="D96" s="40"/>
      <c r="E96" s="40"/>
      <c r="F96" s="40"/>
      <c r="G96" s="40"/>
      <c r="H96" s="37"/>
      <c r="I96" s="37"/>
      <c r="J96" s="37"/>
    </row>
    <row r="97" spans="1:10" s="54" customFormat="1" ht="25.8" x14ac:dyDescent="0.5">
      <c r="A97" s="53" t="s">
        <v>24</v>
      </c>
      <c r="B97" s="42" t="s">
        <v>129</v>
      </c>
      <c r="C97" s="51"/>
      <c r="D97" s="51"/>
      <c r="E97" s="51"/>
      <c r="F97" s="51"/>
      <c r="G97" s="51"/>
      <c r="H97" s="52"/>
      <c r="I97" s="52"/>
      <c r="J97" s="55"/>
    </row>
    <row r="98" spans="1:10" ht="25.8" x14ac:dyDescent="0.5">
      <c r="A98" s="38" t="s">
        <v>14</v>
      </c>
      <c r="B98" s="38" t="s">
        <v>104</v>
      </c>
      <c r="C98" s="40"/>
      <c r="D98" s="40"/>
      <c r="E98" s="40"/>
      <c r="F98" s="40"/>
      <c r="G98" s="40"/>
      <c r="H98" s="37"/>
      <c r="I98" s="37"/>
      <c r="J98" s="37"/>
    </row>
    <row r="99" spans="1:10" ht="25.8" x14ac:dyDescent="0.5">
      <c r="A99" s="38" t="s">
        <v>15</v>
      </c>
      <c r="B99" s="42" t="s">
        <v>124</v>
      </c>
      <c r="C99" s="40"/>
      <c r="D99" s="40"/>
      <c r="E99" s="40"/>
      <c r="F99" s="40"/>
      <c r="G99" s="40"/>
      <c r="H99" s="37"/>
      <c r="I99" s="37"/>
      <c r="J99" s="37"/>
    </row>
    <row r="100" spans="1:10" ht="25.8" x14ac:dyDescent="0.5">
      <c r="A100" s="38"/>
      <c r="B100" s="42" t="s">
        <v>132</v>
      </c>
      <c r="C100" s="40"/>
      <c r="D100" s="40"/>
      <c r="E100" s="40"/>
      <c r="F100" s="40"/>
      <c r="G100" s="40"/>
      <c r="H100" s="37"/>
      <c r="I100" s="37"/>
      <c r="J100" s="37"/>
    </row>
    <row r="101" spans="1:10" ht="25.8" x14ac:dyDescent="0.5">
      <c r="A101" s="38"/>
      <c r="B101" s="42" t="s">
        <v>133</v>
      </c>
      <c r="C101" s="40"/>
      <c r="D101" s="40"/>
      <c r="E101" s="40"/>
      <c r="F101" s="40"/>
      <c r="G101" s="40"/>
      <c r="H101" s="37"/>
      <c r="I101" s="37"/>
      <c r="J101" s="37"/>
    </row>
    <row r="102" spans="1:10" ht="25.8" x14ac:dyDescent="0.5">
      <c r="A102" s="38" t="s">
        <v>52</v>
      </c>
      <c r="B102" s="42" t="s">
        <v>88</v>
      </c>
      <c r="C102" s="40"/>
      <c r="D102" s="40"/>
      <c r="E102" s="40"/>
      <c r="F102" s="40"/>
      <c r="G102" s="40"/>
      <c r="H102" s="37"/>
      <c r="I102" s="37"/>
      <c r="J102" s="37"/>
    </row>
    <row r="103" spans="1:10" ht="25.8" x14ac:dyDescent="0.5">
      <c r="A103" s="38" t="s">
        <v>65</v>
      </c>
      <c r="B103" s="42" t="s">
        <v>73</v>
      </c>
      <c r="C103" s="40"/>
      <c r="D103" s="40"/>
      <c r="E103" s="40"/>
      <c r="F103" s="40"/>
      <c r="G103" s="40"/>
      <c r="H103" s="37"/>
      <c r="I103" s="37"/>
      <c r="J103" s="37"/>
    </row>
    <row r="104" spans="1:10" ht="25.8" x14ac:dyDescent="0.5">
      <c r="A104" s="53" t="s">
        <v>21</v>
      </c>
      <c r="B104" s="42" t="s">
        <v>89</v>
      </c>
      <c r="C104" s="40"/>
      <c r="D104" s="40"/>
      <c r="E104" s="40"/>
      <c r="F104" s="40"/>
      <c r="G104" s="40"/>
      <c r="H104" s="37"/>
      <c r="I104" s="37"/>
      <c r="J104" s="37"/>
    </row>
    <row r="105" spans="1:10" ht="25.8" x14ac:dyDescent="0.5">
      <c r="A105" s="53"/>
      <c r="B105" s="42" t="s">
        <v>121</v>
      </c>
      <c r="C105" s="40"/>
      <c r="D105" s="40"/>
      <c r="E105" s="40"/>
      <c r="F105" s="40"/>
      <c r="G105" s="40"/>
      <c r="H105" s="37"/>
      <c r="I105" s="37"/>
      <c r="J105" s="37"/>
    </row>
    <row r="106" spans="1:10" ht="25.8" x14ac:dyDescent="0.5">
      <c r="A106" s="53"/>
      <c r="B106" s="42" t="s">
        <v>141</v>
      </c>
      <c r="C106" s="40"/>
      <c r="D106" s="40"/>
      <c r="E106" s="40"/>
      <c r="F106" s="40"/>
      <c r="G106" s="40"/>
      <c r="H106" s="37"/>
      <c r="I106" s="37"/>
      <c r="J106" s="37"/>
    </row>
    <row r="107" spans="1:10" ht="25.8" x14ac:dyDescent="0.5">
      <c r="A107" s="53"/>
      <c r="B107" s="42" t="s">
        <v>136</v>
      </c>
      <c r="C107" s="40"/>
      <c r="D107" s="40"/>
      <c r="E107" s="40"/>
      <c r="F107" s="40"/>
      <c r="G107" s="40"/>
      <c r="H107" s="37"/>
      <c r="I107" s="37"/>
      <c r="J107" s="37"/>
    </row>
    <row r="108" spans="1:10" ht="25.8" x14ac:dyDescent="0.5">
      <c r="A108" s="38" t="s">
        <v>53</v>
      </c>
      <c r="B108" s="42" t="s">
        <v>125</v>
      </c>
      <c r="C108" s="40"/>
      <c r="D108" s="40"/>
      <c r="E108" s="40"/>
      <c r="F108" s="40"/>
      <c r="G108" s="40"/>
      <c r="H108" s="37"/>
      <c r="I108" s="37"/>
      <c r="J108" s="37"/>
    </row>
    <row r="109" spans="1:10" ht="25.8" x14ac:dyDescent="0.5">
      <c r="A109" s="38" t="s">
        <v>67</v>
      </c>
      <c r="B109" s="42" t="s">
        <v>74</v>
      </c>
      <c r="C109" s="40"/>
      <c r="D109" s="40"/>
      <c r="E109" s="40"/>
      <c r="F109" s="40"/>
      <c r="G109" s="40"/>
      <c r="H109" s="37"/>
      <c r="I109" s="37"/>
      <c r="J109" s="37"/>
    </row>
    <row r="110" spans="1:10" ht="25.8" x14ac:dyDescent="0.5">
      <c r="A110" s="38" t="s">
        <v>68</v>
      </c>
      <c r="B110" s="42" t="s">
        <v>122</v>
      </c>
      <c r="C110" s="40"/>
      <c r="D110" s="40"/>
      <c r="E110" s="40"/>
      <c r="F110" s="40"/>
      <c r="G110" s="40"/>
      <c r="H110" s="37"/>
      <c r="I110" s="37"/>
      <c r="J110" s="37"/>
    </row>
    <row r="111" spans="1:10" ht="25.8" x14ac:dyDescent="0.5">
      <c r="A111" s="50"/>
      <c r="B111" s="56"/>
      <c r="C111" s="57"/>
      <c r="D111" s="57"/>
      <c r="E111" s="57"/>
      <c r="F111" s="57"/>
      <c r="G111" s="57"/>
      <c r="H111" s="44"/>
      <c r="I111" s="44"/>
      <c r="J111" s="44"/>
    </row>
    <row r="112" spans="1:10" ht="25.8" x14ac:dyDescent="0.5">
      <c r="A112" s="64"/>
      <c r="B112" s="64"/>
      <c r="C112" s="40"/>
      <c r="D112" s="58"/>
      <c r="E112" s="40"/>
      <c r="F112" s="40"/>
      <c r="G112" s="40"/>
      <c r="H112" s="37"/>
      <c r="I112" s="37"/>
      <c r="J112" s="37"/>
    </row>
    <row r="113" spans="1:10" ht="25.8" x14ac:dyDescent="0.5">
      <c r="A113" s="65">
        <v>46044</v>
      </c>
      <c r="B113" s="65"/>
      <c r="C113" s="40"/>
      <c r="D113" s="40"/>
      <c r="E113" s="40"/>
      <c r="F113" s="40"/>
      <c r="G113" s="40"/>
      <c r="H113" s="37"/>
      <c r="I113" s="37"/>
      <c r="J113" s="37"/>
    </row>
    <row r="114" spans="1:10" ht="25.8" x14ac:dyDescent="0.5">
      <c r="A114" s="59" t="s">
        <v>113</v>
      </c>
      <c r="B114" s="43"/>
      <c r="C114" s="40"/>
      <c r="D114" s="43"/>
      <c r="E114" s="40"/>
      <c r="F114" s="40"/>
      <c r="G114" s="40"/>
      <c r="H114" s="37"/>
      <c r="I114" s="37"/>
      <c r="J114" s="37"/>
    </row>
    <row r="115" spans="1:10" ht="25.8" x14ac:dyDescent="0.5">
      <c r="A115" s="59" t="s">
        <v>86</v>
      </c>
      <c r="B115" s="43"/>
      <c r="C115" s="40"/>
      <c r="D115" s="43"/>
      <c r="E115" s="40"/>
      <c r="F115" s="40"/>
      <c r="G115" s="40"/>
      <c r="H115" s="37"/>
      <c r="I115" s="37"/>
      <c r="J115" s="37"/>
    </row>
  </sheetData>
  <mergeCells count="6">
    <mergeCell ref="D1:E1"/>
    <mergeCell ref="F1:G1"/>
    <mergeCell ref="H1:I1"/>
    <mergeCell ref="A112:B112"/>
    <mergeCell ref="A113:B113"/>
    <mergeCell ref="A1:B1"/>
  </mergeCells>
  <phoneticPr fontId="1" type="noConversion"/>
  <pageMargins left="0.7" right="0.7" top="0.75" bottom="0.75" header="0.3" footer="0.3"/>
  <pageSetup paperSize="9" scale="50" fitToHeight="0" orientation="landscape" r:id="rId1"/>
  <rowBreaks count="1" manualBreakCount="1">
    <brk id="64" max="16383" man="1"/>
  </rowBreaks>
  <colBreaks count="1" manualBreakCount="1">
    <brk id="10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Budget medlemmar</vt:lpstr>
      <vt:lpstr>'Budget medlemmar'!Print_Area</vt:lpstr>
      <vt:lpstr>'Budget medlemmar'!Utskriftsområde</vt:lpstr>
    </vt:vector>
  </TitlesOfParts>
  <Company>Linköpings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Rådskattmästare</dc:creator>
  <cp:lastModifiedBy>Gunilla Marklund</cp:lastModifiedBy>
  <cp:lastPrinted>2026-02-13T12:23:08Z</cp:lastPrinted>
  <dcterms:created xsi:type="dcterms:W3CDTF">2003-10-14T18:53:09Z</dcterms:created>
  <dcterms:modified xsi:type="dcterms:W3CDTF">2026-10-01T14:29:06Z</dcterms:modified>
</cp:coreProperties>
</file>